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ANDISK3\soumu\総務\200 経理共通\04_経営比較分析表\R4（R6.2.29公表分）\岡山市照会\"/>
    </mc:Choice>
  </mc:AlternateContent>
  <xr:revisionPtr revIDLastSave="0" documentId="13_ncr:1_{E47586A9-7376-43A8-996C-09CCDACF12D9}" xr6:coauthVersionLast="47" xr6:coauthVersionMax="47" xr10:uidLastSave="{00000000-0000-0000-0000-000000000000}"/>
  <workbookProtection workbookAlgorithmName="SHA-512" workbookHashValue="Y8CeyfrO+mSNKFyN2KqGgebFxhpbrkNjo9Bqz4i+bbuuhvGC9/JwH6sHXwcFOaFK2yPlcaQ5KEeUKg0dQvvv2g==" workbookSaltValue="jWiSUp4f9ZwiUCW4pJy/4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F85" i="4"/>
  <c r="E85" i="4"/>
  <c r="BB10" i="4"/>
  <c r="AT10" i="4"/>
  <c r="AL10" i="4"/>
  <c r="W10" i="4"/>
  <c r="BB8" i="4"/>
  <c r="AT8" i="4"/>
  <c r="AL8" i="4"/>
  <c r="AD8" i="4"/>
  <c r="W8" i="4"/>
  <c r="P8" i="4"/>
  <c r="B8"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<sst xmlns="http://schemas.openxmlformats.org/spreadsheetml/2006/main" count="231" uniqueCount="112">
  <si>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</si>
  <si>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</si>
  <si>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</si>
  <si>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</si>
  <si>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</si>
  <si>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</si>
  <si>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</si>
  <si>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</si>
  <si>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</si>
  <si>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</si>
  <si>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</si>
  <si>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</si>
  <si>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</si>
  <si>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</si>
  <si>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</si>
  <si>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</si>
  <si>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</si>
  <si>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</si>
  <si>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</si>
  <si>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</si>
  <si>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</si>
  <si>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</si>
  <si>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</si>
  <si>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</si>
  <si>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</si>
  <si>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</si>
  <si>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</si>
  <si>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</si>
  <si>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</si>
  <si>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</si>
  <si>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</si>
  <si>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</si>
  <si>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</si>
  <si>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</si>
  <si>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</si>
  <si>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</si>
  <si>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</si>
  <si>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</si>
  <si>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</si>
  <si>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</si>
  <si>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</si>
  <si>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</si>
  <si>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</si>
  <si>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</si>
  <si>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</si>
  <si>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</si>
  <si>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</si>
  <si>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</si>
  <si>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</si>
  <si>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</si>
  <si>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</si>
  <si>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</si>
  <si>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</si>
  <si>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</si>
  <si>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</si>
  <si>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</si>
  <si>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</si>
  <si>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</si>
  <si>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</si>
  <si>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</si>
  <si>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</si>
  <si>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</si>
  <si>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</si>
  <si>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</si>
  <si>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</si>
  <si>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</si>
  <si>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</si>
  <si>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</si>
  <si>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</si>
  <si>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</si>
  <si>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</si>
  <si>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</si>
  <si>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</si>
  <si>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</si>
  <si>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</si>
  <si>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</si>
  <si>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</si>
  <si>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</si>
  <si>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</si>
  <si>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</si>
  <si>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</si>
  <si>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</si>
  <si>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</si>
  <si>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</si>
  <si>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</si>
  <si>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</si>
  <si>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</si>
  <si>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</si>
  <si>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</si>
  <si>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</si>
  <si>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</si>
  <si>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</si>
  <si>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岡山県南部水道企業団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</si>
  <si>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</si>
  <si>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</si>
  <si>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</si>
  <si>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</si>
  <si>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</si>
  <si>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</si>
  <si>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</si>
  <si>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</si>
  <si>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</si>
  <si>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</si>
  <si>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</si>
  <si>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</si>
  <si>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</si>
  <si>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</si>
  <si>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</si>
  <si>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</si>
  <si>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経営状況について、これまでのところ健全で効率的な運営ができており、堅調に推移していると考えられる。
　今後、施設全体の大規模更新事業が本格化し、事業費が大幅に増加する中、水需要は減少傾向にあり経営の健全性を維持することは困難になると考えられる。
　平成３０年度には、施設更新の基礎となる「第二次整備計画」が完成した。令和元年度には経営戦略を策定し、令和５年度から料金改定を実施予定である。増大する更新需要に対し、資金の確保に努め計画的かつ効率的な更新事業を進めていく予定である。</t>
    <rPh sb="1" eb="5">
      <t>ケイエイジョウキョウ</t>
    </rPh>
    <rPh sb="18" eb="20">
      <t>ケンゼン</t>
    </rPh>
    <rPh sb="21" eb="24">
      <t>コウリツテキ</t>
    </rPh>
    <rPh sb="25" eb="27">
      <t>ウンエイ</t>
    </rPh>
    <rPh sb="34" eb="36">
      <t>ケンチョウ</t>
    </rPh>
    <rPh sb="37" eb="39">
      <t>スイイ</t>
    </rPh>
    <rPh sb="44" eb="45">
      <t>カンガ</t>
    </rPh>
    <rPh sb="52" eb="54">
      <t>コンゴ</t>
    </rPh>
    <rPh sb="55" eb="59">
      <t>シセツゼンタイ</t>
    </rPh>
    <rPh sb="60" eb="67">
      <t>ダイキボコウシンジギョウ</t>
    </rPh>
    <rPh sb="68" eb="71">
      <t>ホンカクカ</t>
    </rPh>
    <rPh sb="73" eb="76">
      <t>ジギョウヒ</t>
    </rPh>
    <rPh sb="77" eb="79">
      <t>オオハバ</t>
    </rPh>
    <rPh sb="80" eb="82">
      <t>ゾウカ</t>
    </rPh>
    <rPh sb="84" eb="85">
      <t>ナカ</t>
    </rPh>
    <rPh sb="86" eb="89">
      <t>ミズジュヨウ</t>
    </rPh>
    <rPh sb="90" eb="94">
      <t>ゲンショウケイコウ</t>
    </rPh>
    <rPh sb="97" eb="99">
      <t>ケイエイ</t>
    </rPh>
    <rPh sb="100" eb="103">
      <t>ケンゼンセイ</t>
    </rPh>
    <rPh sb="104" eb="106">
      <t>イジ</t>
    </rPh>
    <rPh sb="111" eb="113">
      <t>コンナン</t>
    </rPh>
    <rPh sb="117" eb="118">
      <t>カンガ</t>
    </rPh>
    <rPh sb="125" eb="127">
      <t>ヘイセイ</t>
    </rPh>
    <rPh sb="129" eb="131">
      <t>ネンド</t>
    </rPh>
    <rPh sb="134" eb="138">
      <t>シセツコウシン</t>
    </rPh>
    <rPh sb="139" eb="141">
      <t>キソ</t>
    </rPh>
    <rPh sb="145" eb="148">
      <t>ダイニジ</t>
    </rPh>
    <rPh sb="148" eb="152">
      <t>セイビケイカク</t>
    </rPh>
    <rPh sb="154" eb="156">
      <t>カンセイ</t>
    </rPh>
    <rPh sb="159" eb="161">
      <t>レイワ</t>
    </rPh>
    <rPh sb="161" eb="164">
      <t>ガンネンド</t>
    </rPh>
    <rPh sb="166" eb="170">
      <t>ケイエイセンリャク</t>
    </rPh>
    <rPh sb="171" eb="173">
      <t>サクテイ</t>
    </rPh>
    <rPh sb="175" eb="177">
      <t>レイワ</t>
    </rPh>
    <rPh sb="178" eb="180">
      <t>ネンド</t>
    </rPh>
    <rPh sb="182" eb="186">
      <t>リョウキンカイテイ</t>
    </rPh>
    <rPh sb="187" eb="189">
      <t>ジッシ</t>
    </rPh>
    <rPh sb="189" eb="191">
      <t>ヨテイ</t>
    </rPh>
    <rPh sb="195" eb="197">
      <t>ゾウダイ</t>
    </rPh>
    <rPh sb="199" eb="203">
      <t>コウシンジュヨウ</t>
    </rPh>
    <rPh sb="204" eb="205">
      <t>タイ</t>
    </rPh>
    <rPh sb="207" eb="209">
      <t>シキン</t>
    </rPh>
    <rPh sb="210" eb="212">
      <t>カクホ</t>
    </rPh>
    <rPh sb="213" eb="214">
      <t>ツト</t>
    </rPh>
    <rPh sb="215" eb="218">
      <t>ケイカクテキ</t>
    </rPh>
    <rPh sb="220" eb="223">
      <t>コウリツテキ</t>
    </rPh>
    <rPh sb="224" eb="228">
      <t>コウシンジギョウ</t>
    </rPh>
    <rPh sb="229" eb="230">
      <t>スス</t>
    </rPh>
    <rPh sb="234" eb="236">
      <t>ヨテイ</t>
    </rPh>
    <phoneticPr fontId="4"/>
  </si>
  <si>
    <t>①経常収支比率は、送水収益の減少はあるものの１
　００％を超えて良好に推移しており、健全な水準
　を維持している。
②累積欠損金比率は、送水収益が減少傾向にあるも
　のの０％を維持しており、当面欠損金が発生する
　ことはないと考えられる。
③流動比率は、預り金や未払金の増加により低下し
　ているものの１００％を大きく上回っており、短
　期的債務に対する十分な支払能力を有している。
④企業債残高対給水収益比率は、施設更新に伴い企
　業債の借入を行ったため上昇している。今後大規
　模な施設更新が控えており、当該比率の更なる上
　昇が考えられる。
⑤料金回収率は、１００％を超えて良好に推移して
　おり、送水に係る費用を料金で賄うことができて
　いる。
⑥給水原価は、前年度より上昇したものの経費節減
　などにより良好に推移している。
⑦施設利用率は、低下傾向にあり施設更新時には適
　切な施設規模を考慮し、施設の統廃合・ダウンサ
　イジング等の検討が必要である。
⑧有収率は、概ね１００％で推移しており、送水量
　が収益に高く反映されている。</t>
    <rPh sb="1" eb="3">
      <t>ケイジョウ</t>
    </rPh>
    <rPh sb="3" eb="5">
      <t>シュウシ</t>
    </rPh>
    <rPh sb="5" eb="7">
      <t>ヒリツ</t>
    </rPh>
    <rPh sb="9" eb="13">
      <t>ソウスイシュウエキ</t>
    </rPh>
    <rPh sb="14" eb="16">
      <t>ゲンショウ</t>
    </rPh>
    <rPh sb="29" eb="30">
      <t>コ</t>
    </rPh>
    <rPh sb="32" eb="34">
      <t>リョウコウ</t>
    </rPh>
    <rPh sb="35" eb="37">
      <t>スイイ</t>
    </rPh>
    <rPh sb="42" eb="44">
      <t>ケンゼン</t>
    </rPh>
    <rPh sb="45" eb="47">
      <t>スイジュン</t>
    </rPh>
    <rPh sb="50" eb="52">
      <t>イジ</t>
    </rPh>
    <rPh sb="59" eb="66">
      <t>ルイセキケッソンキンヒリツ</t>
    </rPh>
    <rPh sb="68" eb="72">
      <t>ソウスイシュウエキ</t>
    </rPh>
    <rPh sb="73" eb="77">
      <t>ゲンショウケイコウ</t>
    </rPh>
    <rPh sb="88" eb="90">
      <t>イジ</t>
    </rPh>
    <rPh sb="95" eb="97">
      <t>トウメン</t>
    </rPh>
    <rPh sb="97" eb="100">
      <t>ケッソンキン</t>
    </rPh>
    <rPh sb="101" eb="103">
      <t>ハッセイ</t>
    </rPh>
    <rPh sb="113" eb="114">
      <t>カンガ</t>
    </rPh>
    <rPh sb="121" eb="125">
      <t>リュウドウヒリツ</t>
    </rPh>
    <rPh sb="127" eb="128">
      <t>アズカ</t>
    </rPh>
    <rPh sb="129" eb="130">
      <t>キン</t>
    </rPh>
    <rPh sb="131" eb="134">
      <t>ミバライキン</t>
    </rPh>
    <rPh sb="135" eb="137">
      <t>ゾウカ</t>
    </rPh>
    <rPh sb="140" eb="142">
      <t>テイカ</t>
    </rPh>
    <rPh sb="156" eb="157">
      <t>オオ</t>
    </rPh>
    <rPh sb="159" eb="161">
      <t>ウワマワ</t>
    </rPh>
    <rPh sb="174" eb="175">
      <t>タイ</t>
    </rPh>
    <rPh sb="177" eb="179">
      <t>ジュウブン</t>
    </rPh>
    <rPh sb="180" eb="184">
      <t>シハライノウリョク</t>
    </rPh>
    <rPh sb="185" eb="186">
      <t>ユウ</t>
    </rPh>
    <rPh sb="193" eb="196">
      <t>キギョウサイ</t>
    </rPh>
    <rPh sb="196" eb="198">
      <t>ザンダカ</t>
    </rPh>
    <rPh sb="198" eb="199">
      <t>タイ</t>
    </rPh>
    <rPh sb="199" eb="205">
      <t>キュウスイシュウエキヒリツ</t>
    </rPh>
    <rPh sb="207" eb="211">
      <t>シセツコウシン</t>
    </rPh>
    <rPh sb="212" eb="213">
      <t>トモナ</t>
    </rPh>
    <rPh sb="220" eb="222">
      <t>カリイレ</t>
    </rPh>
    <rPh sb="223" eb="224">
      <t>オコナ</t>
    </rPh>
    <rPh sb="228" eb="230">
      <t>ジョウショウ</t>
    </rPh>
    <rPh sb="235" eb="237">
      <t>コンゴ</t>
    </rPh>
    <rPh sb="243" eb="247">
      <t>シセツコウシン</t>
    </rPh>
    <rPh sb="248" eb="249">
      <t>ヒカ</t>
    </rPh>
    <rPh sb="254" eb="258">
      <t>トウガイヒリツ</t>
    </rPh>
    <rPh sb="259" eb="260">
      <t>サラ</t>
    </rPh>
    <rPh sb="267" eb="268">
      <t>カンガ</t>
    </rPh>
    <rPh sb="275" eb="280">
      <t>リョウキンカイシュウリツ</t>
    </rPh>
    <rPh sb="287" eb="288">
      <t>コ</t>
    </rPh>
    <rPh sb="290" eb="292">
      <t>リョウコウ</t>
    </rPh>
    <rPh sb="293" eb="295">
      <t>スイイ</t>
    </rPh>
    <rPh sb="302" eb="304">
      <t>ソウスイ</t>
    </rPh>
    <rPh sb="305" eb="306">
      <t>カカ</t>
    </rPh>
    <rPh sb="307" eb="309">
      <t>ヒヨウ</t>
    </rPh>
    <rPh sb="310" eb="312">
      <t>リョウキン</t>
    </rPh>
    <rPh sb="313" eb="314">
      <t>マカナ</t>
    </rPh>
    <rPh sb="328" eb="332">
      <t>キュウスイゲンカ</t>
    </rPh>
    <rPh sb="334" eb="337">
      <t>ゼンネンド</t>
    </rPh>
    <rPh sb="339" eb="341">
      <t>ジョウショウ</t>
    </rPh>
    <rPh sb="346" eb="350">
      <t>ケイヒセツゲン</t>
    </rPh>
    <rPh sb="357" eb="359">
      <t>リョウコウ</t>
    </rPh>
    <rPh sb="360" eb="362">
      <t>スイイ</t>
    </rPh>
    <rPh sb="369" eb="374">
      <t>シセツリヨウリツ</t>
    </rPh>
    <rPh sb="376" eb="380">
      <t>テイカケイコウ</t>
    </rPh>
    <rPh sb="383" eb="388">
      <t>シセツコウシンジ</t>
    </rPh>
    <rPh sb="395" eb="399">
      <t>シセツキボ</t>
    </rPh>
    <rPh sb="400" eb="402">
      <t>コウリョ</t>
    </rPh>
    <rPh sb="404" eb="406">
      <t>シセツ</t>
    </rPh>
    <rPh sb="407" eb="410">
      <t>トウハイゴウ</t>
    </rPh>
    <rPh sb="421" eb="422">
      <t>トウ</t>
    </rPh>
    <rPh sb="423" eb="425">
      <t>ケントウ</t>
    </rPh>
    <rPh sb="426" eb="428">
      <t>ヒツヨウ</t>
    </rPh>
    <rPh sb="434" eb="437">
      <t>ユウシュウリツ</t>
    </rPh>
    <rPh sb="439" eb="440">
      <t>オオム</t>
    </rPh>
    <rPh sb="446" eb="448">
      <t>スイイ</t>
    </rPh>
    <rPh sb="453" eb="456">
      <t>ソウスイリョウ</t>
    </rPh>
    <rPh sb="459" eb="461">
      <t>シュウエキ</t>
    </rPh>
    <rPh sb="462" eb="463">
      <t>タカ</t>
    </rPh>
    <rPh sb="464" eb="466">
      <t>ハンエイ</t>
    </rPh>
    <phoneticPr fontId="4"/>
  </si>
  <si>
    <t>①有形固定資産減価償却率は、類似団体平均値を上
　回る水準で、施設の老朽化が進んでいる。緊急性
　・優先度等を考慮し、計画的な施設更新が必要で
　ある。
②管路経年化率は、類似団体平均値を大きく上回る
　水準で、管路の老朽化が進んでいる。漏水発生頻
　度も増えており、耐震化を含む早急な更新が必要
　である。
③管路更新率は、近年ほぼ０％で、特に基幹管路の
　更新はほとんど進んでいない状況である。耐震化
　を含む積極的な更新が必要である。</t>
    <rPh sb="1" eb="7">
      <t>ユウケイコテイシサン</t>
    </rPh>
    <rPh sb="7" eb="12">
      <t>ゲンカショウキャクリツ</t>
    </rPh>
    <rPh sb="14" eb="18">
      <t>ルイジダンタイ</t>
    </rPh>
    <rPh sb="18" eb="21">
      <t>ヘイキンチ</t>
    </rPh>
    <rPh sb="27" eb="29">
      <t>スイジュン</t>
    </rPh>
    <rPh sb="31" eb="33">
      <t>シセツ</t>
    </rPh>
    <rPh sb="34" eb="37">
      <t>ロウキュウカ</t>
    </rPh>
    <rPh sb="38" eb="39">
      <t>スス</t>
    </rPh>
    <rPh sb="44" eb="47">
      <t>キンキュウセイ</t>
    </rPh>
    <rPh sb="50" eb="53">
      <t>ユウセンド</t>
    </rPh>
    <rPh sb="53" eb="54">
      <t>トウ</t>
    </rPh>
    <rPh sb="55" eb="57">
      <t>コウリョ</t>
    </rPh>
    <rPh sb="59" eb="62">
      <t>ケイカクテキ</t>
    </rPh>
    <rPh sb="63" eb="67">
      <t>シセツコウシン</t>
    </rPh>
    <rPh sb="68" eb="70">
      <t>ヒツヨウ</t>
    </rPh>
    <rPh sb="78" eb="80">
      <t>カンロ</t>
    </rPh>
    <rPh sb="80" eb="84">
      <t>ケイネンカリツ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</si>
</sst>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F1-43CD-BA91-05A54E22A1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05F1-43CD-BA91-05A54E22A1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62.68</c:v>
                </c:pt>
                <c:pt idx="1">
                  <c:v>61.87</c:v>
                </c:pt>
                <c:pt idx="2">
                  <c:v>60.49</c:v>
                </c:pt>
                <c:pt idx="3">
                  <c:v>60.63</c:v>
                </c:pt>
                <c:pt idx="4">
                  <c:v>60.81</c:v>
                </c:pt>
              </c:numCache>
            </c:numRef>
          </c:val>
          <c:extLst>
            <c:ext xmlns:c16="http://schemas.microsoft.com/office/drawing/2014/chart" uri="{C3380CC4-5D6E-409C-BE32-E72D297353CC}">
              <c16:uniqueId val="{00000000-6A61-40C9-9840-3C4E93B862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A61-40C9-9840-3C4E93B862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99.99</c:v>
                </c:pt>
                <c:pt idx="1">
                  <c:v>99.99</c:v>
                </c:pt>
                <c:pt idx="2">
                  <c:v>100</c:v>
                </c:pt>
                <c:pt idx="3">
                  <c:v>99.98</c:v>
                </c:pt>
                <c:pt idx="4">
                  <c:v>99.96</c:v>
                </c:pt>
              </c:numCache>
            </c:numRef>
          </c:val>
          <c:extLst>
            <c:ext xmlns:c16="http://schemas.microsoft.com/office/drawing/2014/chart" uri="{C3380CC4-5D6E-409C-BE32-E72D297353CC}">
              <c16:uniqueId val="{00000000-8C6E-494C-B8BC-2AB0AB6AFA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8C6E-494C-B8BC-2AB0AB6AFA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125.66</c:v>
                </c:pt>
                <c:pt idx="1">
                  <c:v>119.54</c:v>
                </c:pt>
                <c:pt idx="2">
                  <c:v>123.31</c:v>
                </c:pt>
                <c:pt idx="3">
                  <c:v>127.66</c:v>
                </c:pt>
                <c:pt idx="4">
                  <c:v>123.36</c:v>
                </c:pt>
              </c:numCache>
            </c:numRef>
          </c:val>
          <c:extLst>
            <c:ext xmlns:c16="http://schemas.microsoft.com/office/drawing/2014/chart" uri="{C3380CC4-5D6E-409C-BE32-E72D297353CC}">
              <c16:uniqueId val="{00000000-D083-4970-9392-92C5F57D21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083-4970-9392-92C5F57D21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64.12</c:v>
                </c:pt>
                <c:pt idx="1">
                  <c:v>65.400000000000006</c:v>
                </c:pt>
                <c:pt idx="2">
                  <c:v>66.33</c:v>
                </c:pt>
                <c:pt idx="3">
                  <c:v>65.489999999999995</c:v>
                </c:pt>
                <c:pt idx="4">
                  <c:v>66.819999999999993</c:v>
                </c:pt>
              </c:numCache>
            </c:numRef>
          </c:val>
          <c:extLst>
            <c:ext xmlns:c16="http://schemas.microsoft.com/office/drawing/2014/chart" uri="{C3380CC4-5D6E-409C-BE32-E72D297353CC}">
              <c16:uniqueId val="{00000000-DE18-4B21-AFC5-4867D533AE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DE18-4B21-AFC5-4867D533AE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73.849999999999994</c:v>
                </c:pt>
                <c:pt idx="1">
                  <c:v>73.790000000000006</c:v>
                </c:pt>
                <c:pt idx="2">
                  <c:v>73.790000000000006</c:v>
                </c:pt>
                <c:pt idx="3">
                  <c:v>77.33</c:v>
                </c:pt>
                <c:pt idx="4">
                  <c:v>79.819999999999993</c:v>
                </c:pt>
              </c:numCache>
            </c:numRef>
          </c:val>
          <c:extLst>
            <c:ext xmlns:c16="http://schemas.microsoft.com/office/drawing/2014/chart" uri="{C3380CC4-5D6E-409C-BE32-E72D297353CC}">
              <c16:uniqueId val="{00000000-B120-4D23-98CF-CAB758EF16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B120-4D23-98CF-CAB758EF16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F2-46A5-BBFE-56803B8EAF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00F2-46A5-BBFE-56803B8EAF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840.35</c:v>
                </c:pt>
                <c:pt idx="1">
                  <c:v>935.29</c:v>
                </c:pt>
                <c:pt idx="2">
                  <c:v>1045.6300000000001</c:v>
                </c:pt>
                <c:pt idx="3">
                  <c:v>695.06</c:v>
                </c:pt>
                <c:pt idx="4">
                  <c:v>510.34</c:v>
                </c:pt>
              </c:numCache>
            </c:numRef>
          </c:val>
          <c:extLst>
            <c:ext xmlns:c16="http://schemas.microsoft.com/office/drawing/2014/chart" uri="{C3380CC4-5D6E-409C-BE32-E72D297353CC}">
              <c16:uniqueId val="{00000000-F089-43B7-A496-C3B6DDD7F7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089-43B7-A496-C3B6DDD7F7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192.21</c:v>
                </c:pt>
                <c:pt idx="1">
                  <c:v>178.03</c:v>
                </c:pt>
                <c:pt idx="2">
                  <c:v>177</c:v>
                </c:pt>
                <c:pt idx="3">
                  <c:v>170.43</c:v>
                </c:pt>
                <c:pt idx="4">
                  <c:v>192.65</c:v>
                </c:pt>
              </c:numCache>
            </c:numRef>
          </c:val>
          <c:extLst>
            <c:ext xmlns:c16="http://schemas.microsoft.com/office/drawing/2014/chart" uri="{C3380CC4-5D6E-409C-BE32-E72D297353CC}">
              <c16:uniqueId val="{00000000-2B44-427D-9F91-BF30978F24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2B44-427D-9F91-BF30978F24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125.4</c:v>
                </c:pt>
                <c:pt idx="1">
                  <c:v>118.16</c:v>
                </c:pt>
                <c:pt idx="2">
                  <c:v>122.35</c:v>
                </c:pt>
                <c:pt idx="3">
                  <c:v>126.41</c:v>
                </c:pt>
                <c:pt idx="4">
                  <c:v>122.87</c:v>
                </c:pt>
              </c:numCache>
            </c:numRef>
          </c:val>
          <c:extLst>
            <c:ext xmlns:c16="http://schemas.microsoft.com/office/drawing/2014/chart" uri="{C3380CC4-5D6E-409C-BE32-E72D297353CC}">
              <c16:uniqueId val="{00000000-5495-4725-9696-245B9DE3D1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5495-4725-9696-245B9DE3D1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44.66</c:v>
                </c:pt>
                <c:pt idx="1">
                  <c:v>47.39</c:v>
                </c:pt>
                <c:pt idx="2">
                  <c:v>45.77</c:v>
                </c:pt>
                <c:pt idx="3">
                  <c:v>44.3</c:v>
                </c:pt>
                <c:pt idx="4">
                  <c:v>45.58</c:v>
                </c:pt>
              </c:numCache>
            </c:numRef>
          </c:val>
          <c:extLst>
            <c:ext xmlns:c16="http://schemas.microsoft.com/office/drawing/2014/chart" uri="{C3380CC4-5D6E-409C-BE32-E72D297353CC}">
              <c16:uniqueId val="{00000000-A5E3-4FD2-B867-B9EA31467F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A5E3-4FD2-B867-B9EA31467F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岡山県　岡山県南部水道企業団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72.069999999999993</v>
      </c>
      <c r="J10" s="38"/>
      <c r="K10" s="38"/>
      <c r="L10" s="38"/>
      <c r="M10" s="38"/>
      <c r="N10" s="38"/>
      <c r="O10" s="65"/>
      <c r="P10" s="55">
        <f>データ!$P$6</f>
        <v>99.87</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1230198</v>
      </c>
      <c r="AM10" s="66"/>
      <c r="AN10" s="66"/>
      <c r="AO10" s="66"/>
      <c r="AP10" s="66"/>
      <c r="AQ10" s="66"/>
      <c r="AR10" s="66"/>
      <c r="AS10" s="66"/>
      <c r="AT10" s="37">
        <f>データ!$V$6</f>
        <v>1209.74</v>
      </c>
      <c r="AU10" s="38"/>
      <c r="AV10" s="38"/>
      <c r="AW10" s="38"/>
      <c r="AX10" s="38"/>
      <c r="AY10" s="38"/>
      <c r="AZ10" s="38"/>
      <c r="BA10" s="38"/>
      <c r="BB10" s="55">
        <f>データ!$W$6</f>
        <v>1016.91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JCkCorxyN85+2nQiDKlyMZAn0Fz/KehV4qcYfoKJjNhYgRytVOX164b7Yi3QiZ4gMV99Ht8cVKMvCUjqgPuqLA==" saltValue="Rq0TmLNt+esGUBdDZ7ux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338427</v>
      </c>
      <c r="D6" s="20">
        <f t="shared" si="3"/>
        <v>46</v>
      </c>
      <c r="E6" s="20">
        <f t="shared" si="3"/>
        <v>1</v>
      </c>
      <c r="F6" s="20">
        <f t="shared" si="3"/>
        <v>0</v>
      </c>
      <c r="G6" s="20">
        <f t="shared" si="3"/>
        <v>2</v>
      </c>
      <c r="H6" s="20" t="str">
        <f t="shared" si="3"/>
        <v>岡山県　岡山県南部水道企業団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72.069999999999993</v>
      </c>
      <c r="P6" s="21">
        <f t="shared" si="3"/>
        <v>99.87</v>
      </c>
      <c r="Q6" s="21">
        <f t="shared" si="3"/>
        <v>0</v>
      </c>
      <c r="R6" s="21" t="str">
        <f t="shared" si="3"/>
        <v>-</v>
      </c>
      <c r="S6" s="21" t="str">
        <f t="shared" si="3"/>
        <v>-</v>
      </c>
      <c r="T6" s="21" t="str">
        <f t="shared" si="3"/>
        <v>-</v>
      </c>
      <c r="U6" s="21">
        <f t="shared" si="3"/>
        <v>1230198</v>
      </c>
      <c r="V6" s="21">
        <f t="shared" si="3"/>
        <v>1209.74</v>
      </c>
      <c r="W6" s="21">
        <f t="shared" si="3"/>
        <v>1016.91</v>
      </c>
      <c r="X6" s="22">
        <f>IF(X7="",NA(),X7)</f>
        <v>125.66</v>
      </c>
      <c r="Y6" s="22">
        <f t="shared" ref="Y6:AG6" si="4">IF(Y7="",NA(),Y7)</f>
        <v>119.54</v>
      </c>
      <c r="Z6" s="22">
        <f t="shared" si="4"/>
        <v>123.31</v>
      </c>
      <c r="AA6" s="22">
        <f t="shared" si="4"/>
        <v>127.66</v>
      </c>
      <c r="AB6" s="22">
        <f t="shared" si="4"/>
        <v>123.36</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840.35</v>
      </c>
      <c r="AU6" s="22">
        <f t="shared" ref="AU6:BC6" si="6">IF(AU7="",NA(),AU7)</f>
        <v>935.29</v>
      </c>
      <c r="AV6" s="22">
        <f t="shared" si="6"/>
        <v>1045.6300000000001</v>
      </c>
      <c r="AW6" s="22">
        <f t="shared" si="6"/>
        <v>695.06</v>
      </c>
      <c r="AX6" s="22">
        <f t="shared" si="6"/>
        <v>510.34</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192.21</v>
      </c>
      <c r="BF6" s="22">
        <f t="shared" ref="BF6:BN6" si="7">IF(BF7="",NA(),BF7)</f>
        <v>178.03</v>
      </c>
      <c r="BG6" s="22">
        <f t="shared" si="7"/>
        <v>177</v>
      </c>
      <c r="BH6" s="22">
        <f t="shared" si="7"/>
        <v>170.43</v>
      </c>
      <c r="BI6" s="22">
        <f t="shared" si="7"/>
        <v>192.65</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125.4</v>
      </c>
      <c r="BQ6" s="22">
        <f t="shared" ref="BQ6:BY6" si="8">IF(BQ7="",NA(),BQ7)</f>
        <v>118.16</v>
      </c>
      <c r="BR6" s="22">
        <f t="shared" si="8"/>
        <v>122.35</v>
      </c>
      <c r="BS6" s="22">
        <f t="shared" si="8"/>
        <v>126.41</v>
      </c>
      <c r="BT6" s="22">
        <f t="shared" si="8"/>
        <v>122.87</v>
      </c>
      <c r="BU6" s="22">
        <f t="shared" si="8"/>
        <v>112.83</v>
      </c>
      <c r="BV6" s="22">
        <f t="shared" si="8"/>
        <v>112.84</v>
      </c>
      <c r="BW6" s="22">
        <f t="shared" si="8"/>
        <v>110.77</v>
      </c>
      <c r="BX6" s="22">
        <f t="shared" si="8"/>
        <v>112.35</v>
      </c>
      <c r="BY6" s="22">
        <f t="shared" si="8"/>
        <v>106.47</v>
      </c>
      <c r="BZ6" s="21" t="str">
        <f>IF(BZ7="","",IF(BZ7="-","【-】","【"&amp;SUBSTITUTE(TEXT(BZ7,"#,##0.00"),"-","△")&amp;"】"))</f>
        <v>【106.47】</v>
      </c>
      <c r="CA6" s="22">
        <f>IF(CA7="",NA(),CA7)</f>
        <v>44.66</v>
      </c>
      <c r="CB6" s="22">
        <f t="shared" ref="CB6:CJ6" si="9">IF(CB7="",NA(),CB7)</f>
        <v>47.39</v>
      </c>
      <c r="CC6" s="22">
        <f t="shared" si="9"/>
        <v>45.77</v>
      </c>
      <c r="CD6" s="22">
        <f t="shared" si="9"/>
        <v>44.3</v>
      </c>
      <c r="CE6" s="22">
        <f t="shared" si="9"/>
        <v>45.58</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62.68</v>
      </c>
      <c r="CM6" s="22">
        <f t="shared" ref="CM6:CU6" si="10">IF(CM7="",NA(),CM7)</f>
        <v>61.87</v>
      </c>
      <c r="CN6" s="22">
        <f t="shared" si="10"/>
        <v>60.49</v>
      </c>
      <c r="CO6" s="22">
        <f t="shared" si="10"/>
        <v>60.63</v>
      </c>
      <c r="CP6" s="22">
        <f t="shared" si="10"/>
        <v>60.81</v>
      </c>
      <c r="CQ6" s="22">
        <f t="shared" si="10"/>
        <v>61.77</v>
      </c>
      <c r="CR6" s="22">
        <f t="shared" si="10"/>
        <v>61.69</v>
      </c>
      <c r="CS6" s="22">
        <f t="shared" si="10"/>
        <v>62.26</v>
      </c>
      <c r="CT6" s="22">
        <f t="shared" si="10"/>
        <v>62.22</v>
      </c>
      <c r="CU6" s="22">
        <f t="shared" si="10"/>
        <v>61.45</v>
      </c>
      <c r="CV6" s="21" t="str">
        <f>IF(CV7="","",IF(CV7="-","【-】","【"&amp;SUBSTITUTE(TEXT(CV7,"#,##0.00"),"-","△")&amp;"】"))</f>
        <v>【61.45】</v>
      </c>
      <c r="CW6" s="22">
        <f>IF(CW7="",NA(),CW7)</f>
        <v>99.99</v>
      </c>
      <c r="CX6" s="22">
        <f t="shared" ref="CX6:DF6" si="11">IF(CX7="",NA(),CX7)</f>
        <v>99.99</v>
      </c>
      <c r="CY6" s="22">
        <f t="shared" si="11"/>
        <v>100</v>
      </c>
      <c r="CZ6" s="22">
        <f t="shared" si="11"/>
        <v>99.98</v>
      </c>
      <c r="DA6" s="22">
        <f t="shared" si="11"/>
        <v>99.96</v>
      </c>
      <c r="DB6" s="22">
        <f t="shared" si="11"/>
        <v>100.08</v>
      </c>
      <c r="DC6" s="22">
        <f t="shared" si="11"/>
        <v>100</v>
      </c>
      <c r="DD6" s="22">
        <f t="shared" si="11"/>
        <v>100.16</v>
      </c>
      <c r="DE6" s="22">
        <f t="shared" si="11"/>
        <v>100.28</v>
      </c>
      <c r="DF6" s="22">
        <f t="shared" si="11"/>
        <v>100.29</v>
      </c>
      <c r="DG6" s="21" t="str">
        <f>IF(DG7="","",IF(DG7="-","【-】","【"&amp;SUBSTITUTE(TEXT(DG7,"#,##0.00"),"-","△")&amp;"】"))</f>
        <v>【100.29】</v>
      </c>
      <c r="DH6" s="22">
        <f>IF(DH7="",NA(),DH7)</f>
        <v>64.12</v>
      </c>
      <c r="DI6" s="22">
        <f t="shared" ref="DI6:DQ6" si="12">IF(DI7="",NA(),DI7)</f>
        <v>65.400000000000006</v>
      </c>
      <c r="DJ6" s="22">
        <f t="shared" si="12"/>
        <v>66.33</v>
      </c>
      <c r="DK6" s="22">
        <f t="shared" si="12"/>
        <v>65.489999999999995</v>
      </c>
      <c r="DL6" s="22">
        <f t="shared" si="12"/>
        <v>66.819999999999993</v>
      </c>
      <c r="DM6" s="22">
        <f t="shared" si="12"/>
        <v>55.77</v>
      </c>
      <c r="DN6" s="22">
        <f t="shared" si="12"/>
        <v>56.48</v>
      </c>
      <c r="DO6" s="22">
        <f t="shared" si="12"/>
        <v>57.5</v>
      </c>
      <c r="DP6" s="22">
        <f t="shared" si="12"/>
        <v>58.52</v>
      </c>
      <c r="DQ6" s="22">
        <f t="shared" si="12"/>
        <v>59.51</v>
      </c>
      <c r="DR6" s="21" t="str">
        <f>IF(DR7="","",IF(DR7="-","【-】","【"&amp;SUBSTITUTE(TEXT(DR7,"#,##0.00"),"-","△")&amp;"】"))</f>
        <v>【59.51】</v>
      </c>
      <c r="DS6" s="22">
        <f>IF(DS7="",NA(),DS7)</f>
        <v>73.849999999999994</v>
      </c>
      <c r="DT6" s="22">
        <f t="shared" ref="DT6:EB6" si="13">IF(DT7="",NA(),DT7)</f>
        <v>73.790000000000006</v>
      </c>
      <c r="DU6" s="22">
        <f t="shared" si="13"/>
        <v>73.790000000000006</v>
      </c>
      <c r="DV6" s="22">
        <f t="shared" si="13"/>
        <v>77.33</v>
      </c>
      <c r="DW6" s="22">
        <f t="shared" si="13"/>
        <v>79.819999999999993</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2">
        <f t="shared" ref="EE6:EM6" si="14">IF(EE7="",NA(),EE7)</f>
        <v>0.06</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338427</v>
      </c>
      <c r="D7" s="24">
        <v>46</v>
      </c>
      <c r="E7" s="24">
        <v>1</v>
      </c>
      <c r="F7" s="24">
        <v>0</v>
      </c>
      <c r="G7" s="24">
        <v>2</v>
      </c>
      <c r="H7" s="24" t="s">
        <v>92</v>
      </c>
      <c r="I7" s="24" t="s">
        <v>93</v>
      </c>
      <c r="J7" s="24" t="s">
        <v>94</v>
      </c>
      <c r="K7" s="24" t="s">
        <v>95</v>
      </c>
      <c r="L7" s="24" t="s">
        <v>96</v>
      </c>
      <c r="M7" s="24" t="s">
        <v>97</v>
      </c>
      <c r="N7" s="25" t="s">
        <v>98</v>
      </c>
      <c r="O7" s="25">
        <v>72.069999999999993</v>
      </c>
      <c r="P7" s="25">
        <v>99.87</v>
      </c>
      <c r="Q7" s="25">
        <v>0</v>
      </c>
      <c r="R7" s="25" t="s">
        <v>98</v>
      </c>
      <c r="S7" s="25" t="s">
        <v>98</v>
      </c>
      <c r="T7" s="25" t="s">
        <v>98</v>
      </c>
      <c r="U7" s="25">
        <v>1230198</v>
      </c>
      <c r="V7" s="25">
        <v>1209.74</v>
      </c>
      <c r="W7" s="25">
        <v>1016.91</v>
      </c>
      <c r="X7" s="25">
        <v>125.66</v>
      </c>
      <c r="Y7" s="25">
        <v>119.54</v>
      </c>
      <c r="Z7" s="25">
        <v>123.31</v>
      </c>
      <c r="AA7" s="25">
        <v>127.66</v>
      </c>
      <c r="AB7" s="25">
        <v>123.36</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840.35</v>
      </c>
      <c r="AU7" s="25">
        <v>935.29</v>
      </c>
      <c r="AV7" s="25">
        <v>1045.6300000000001</v>
      </c>
      <c r="AW7" s="25">
        <v>695.06</v>
      </c>
      <c r="AX7" s="25">
        <v>510.34</v>
      </c>
      <c r="AY7" s="25">
        <v>258.49</v>
      </c>
      <c r="AZ7" s="25">
        <v>271.10000000000002</v>
      </c>
      <c r="BA7" s="25">
        <v>284.45</v>
      </c>
      <c r="BB7" s="25">
        <v>309.23</v>
      </c>
      <c r="BC7" s="25">
        <v>313.43</v>
      </c>
      <c r="BD7" s="25">
        <v>313.43</v>
      </c>
      <c r="BE7" s="25">
        <v>192.21</v>
      </c>
      <c r="BF7" s="25">
        <v>178.03</v>
      </c>
      <c r="BG7" s="25">
        <v>177</v>
      </c>
      <c r="BH7" s="25">
        <v>170.43</v>
      </c>
      <c r="BI7" s="25">
        <v>192.65</v>
      </c>
      <c r="BJ7" s="25">
        <v>290.31</v>
      </c>
      <c r="BK7" s="25">
        <v>272.95999999999998</v>
      </c>
      <c r="BL7" s="25">
        <v>260.95999999999998</v>
      </c>
      <c r="BM7" s="25">
        <v>240.07</v>
      </c>
      <c r="BN7" s="25">
        <v>224.81</v>
      </c>
      <c r="BO7" s="25">
        <v>224.81</v>
      </c>
      <c r="BP7" s="25">
        <v>125.4</v>
      </c>
      <c r="BQ7" s="25">
        <v>118.16</v>
      </c>
      <c r="BR7" s="25">
        <v>122.35</v>
      </c>
      <c r="BS7" s="25">
        <v>126.41</v>
      </c>
      <c r="BT7" s="25">
        <v>122.87</v>
      </c>
      <c r="BU7" s="25">
        <v>112.83</v>
      </c>
      <c r="BV7" s="25">
        <v>112.84</v>
      </c>
      <c r="BW7" s="25">
        <v>110.77</v>
      </c>
      <c r="BX7" s="25">
        <v>112.35</v>
      </c>
      <c r="BY7" s="25">
        <v>106.47</v>
      </c>
      <c r="BZ7" s="25">
        <v>106.47</v>
      </c>
      <c r="CA7" s="25">
        <v>44.66</v>
      </c>
      <c r="CB7" s="25">
        <v>47.39</v>
      </c>
      <c r="CC7" s="25">
        <v>45.77</v>
      </c>
      <c r="CD7" s="25">
        <v>44.3</v>
      </c>
      <c r="CE7" s="25">
        <v>45.58</v>
      </c>
      <c r="CF7" s="25">
        <v>73.86</v>
      </c>
      <c r="CG7" s="25">
        <v>73.849999999999994</v>
      </c>
      <c r="CH7" s="25">
        <v>73.180000000000007</v>
      </c>
      <c r="CI7" s="25">
        <v>73.05</v>
      </c>
      <c r="CJ7" s="25">
        <v>77.53</v>
      </c>
      <c r="CK7" s="25">
        <v>77.53</v>
      </c>
      <c r="CL7" s="25">
        <v>62.68</v>
      </c>
      <c r="CM7" s="25">
        <v>61.87</v>
      </c>
      <c r="CN7" s="25">
        <v>60.49</v>
      </c>
      <c r="CO7" s="25">
        <v>60.63</v>
      </c>
      <c r="CP7" s="25">
        <v>60.81</v>
      </c>
      <c r="CQ7" s="25">
        <v>61.77</v>
      </c>
      <c r="CR7" s="25">
        <v>61.69</v>
      </c>
      <c r="CS7" s="25">
        <v>62.26</v>
      </c>
      <c r="CT7" s="25">
        <v>62.22</v>
      </c>
      <c r="CU7" s="25">
        <v>61.45</v>
      </c>
      <c r="CV7" s="25">
        <v>61.45</v>
      </c>
      <c r="CW7" s="25">
        <v>99.99</v>
      </c>
      <c r="CX7" s="25">
        <v>99.99</v>
      </c>
      <c r="CY7" s="25">
        <v>100</v>
      </c>
      <c r="CZ7" s="25">
        <v>99.98</v>
      </c>
      <c r="DA7" s="25">
        <v>99.96</v>
      </c>
      <c r="DB7" s="25">
        <v>100.08</v>
      </c>
      <c r="DC7" s="25">
        <v>100</v>
      </c>
      <c r="DD7" s="25">
        <v>100.16</v>
      </c>
      <c r="DE7" s="25">
        <v>100.28</v>
      </c>
      <c r="DF7" s="25">
        <v>100.29</v>
      </c>
      <c r="DG7" s="25">
        <v>100.29</v>
      </c>
      <c r="DH7" s="25">
        <v>64.12</v>
      </c>
      <c r="DI7" s="25">
        <v>65.400000000000006</v>
      </c>
      <c r="DJ7" s="25">
        <v>66.33</v>
      </c>
      <c r="DK7" s="25">
        <v>65.489999999999995</v>
      </c>
      <c r="DL7" s="25">
        <v>66.819999999999993</v>
      </c>
      <c r="DM7" s="25">
        <v>55.77</v>
      </c>
      <c r="DN7" s="25">
        <v>56.48</v>
      </c>
      <c r="DO7" s="25">
        <v>57.5</v>
      </c>
      <c r="DP7" s="25">
        <v>58.52</v>
      </c>
      <c r="DQ7" s="25">
        <v>59.51</v>
      </c>
      <c r="DR7" s="25">
        <v>59.51</v>
      </c>
      <c r="DS7" s="25">
        <v>73.849999999999994</v>
      </c>
      <c r="DT7" s="25">
        <v>73.790000000000006</v>
      </c>
      <c r="DU7" s="25">
        <v>73.790000000000006</v>
      </c>
      <c r="DV7" s="25">
        <v>77.33</v>
      </c>
      <c r="DW7" s="25">
        <v>79.819999999999993</v>
      </c>
      <c r="DX7" s="25">
        <v>25.84</v>
      </c>
      <c r="DY7" s="25">
        <v>27.61</v>
      </c>
      <c r="DZ7" s="25">
        <v>30.3</v>
      </c>
      <c r="EA7" s="25">
        <v>31.74</v>
      </c>
      <c r="EB7" s="25">
        <v>32.380000000000003</v>
      </c>
      <c r="EC7" s="25">
        <v>32.380000000000003</v>
      </c>
      <c r="ED7" s="25">
        <v>0</v>
      </c>
      <c r="EE7" s="25">
        <v>0.06</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2023-12-05T00:59:15Z</dcterms:created>
  <dcterms:modified xsi:type="dcterms:W3CDTF">2024-01-18T05:21:33Z</dcterms:modified>
  <cp:category/>
</cp:coreProperties>
</file>